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5C08F8F7-0ED6-4B0E-B82A-ED99D7BEDAF9}" xr6:coauthVersionLast="47" xr6:coauthVersionMax="47" xr10:uidLastSave="{00000000-0000-0000-0000-000000000000}"/>
  <bookViews>
    <workbookView xWindow="-108" yWindow="-108" windowWidth="23256" windowHeight="12576" xr2:uid="{87A4E0DA-724D-4B5E-BD8F-A97E8F865F2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0" i="1" s="1"/>
  <c r="G151" i="1"/>
  <c r="F150" i="1"/>
  <c r="E150" i="1"/>
  <c r="D150" i="1"/>
  <c r="C150" i="1"/>
  <c r="B150" i="1"/>
  <c r="G149" i="1"/>
  <c r="G148" i="1"/>
  <c r="G147" i="1"/>
  <c r="G146" i="1" s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8" i="1"/>
  <c r="G137" i="1" s="1"/>
  <c r="F137" i="1"/>
  <c r="E137" i="1"/>
  <c r="D137" i="1"/>
  <c r="C137" i="1"/>
  <c r="B137" i="1"/>
  <c r="G136" i="1"/>
  <c r="G135" i="1"/>
  <c r="G134" i="1"/>
  <c r="G133" i="1" s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G123" i="1" s="1"/>
  <c r="F123" i="1"/>
  <c r="E123" i="1"/>
  <c r="D123" i="1"/>
  <c r="C123" i="1"/>
  <c r="B123" i="1"/>
  <c r="G122" i="1"/>
  <c r="G121" i="1"/>
  <c r="G120" i="1"/>
  <c r="G119" i="1"/>
  <c r="G118" i="1"/>
  <c r="G117" i="1"/>
  <c r="G113" i="1" s="1"/>
  <c r="G116" i="1"/>
  <c r="G115" i="1"/>
  <c r="G114" i="1"/>
  <c r="F113" i="1"/>
  <c r="E113" i="1"/>
  <c r="D113" i="1"/>
  <c r="C113" i="1"/>
  <c r="C84" i="1" s="1"/>
  <c r="B113" i="1"/>
  <c r="G103" i="1"/>
  <c r="F103" i="1"/>
  <c r="E103" i="1"/>
  <c r="E84" i="1" s="1"/>
  <c r="C103" i="1"/>
  <c r="B103" i="1"/>
  <c r="G93" i="1"/>
  <c r="F93" i="1"/>
  <c r="E93" i="1"/>
  <c r="D93" i="1"/>
  <c r="C93" i="1"/>
  <c r="B93" i="1"/>
  <c r="G85" i="1"/>
  <c r="F85" i="1"/>
  <c r="E85" i="1"/>
  <c r="D85" i="1"/>
  <c r="D84" i="1" s="1"/>
  <c r="C85" i="1"/>
  <c r="B85" i="1"/>
  <c r="F84" i="1"/>
  <c r="B84" i="1"/>
  <c r="G82" i="1"/>
  <c r="G81" i="1"/>
  <c r="G80" i="1"/>
  <c r="G79" i="1"/>
  <c r="G78" i="1"/>
  <c r="G77" i="1"/>
  <c r="G76" i="1"/>
  <c r="G75" i="1"/>
  <c r="F75" i="1"/>
  <c r="E75" i="1"/>
  <c r="D75" i="1"/>
  <c r="C75" i="1"/>
  <c r="B75" i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2" i="1" s="1"/>
  <c r="G64" i="1"/>
  <c r="G63" i="1"/>
  <c r="F62" i="1"/>
  <c r="E62" i="1"/>
  <c r="D62" i="1"/>
  <c r="C62" i="1"/>
  <c r="B62" i="1"/>
  <c r="G61" i="1"/>
  <c r="G60" i="1"/>
  <c r="G59" i="1"/>
  <c r="G58" i="1"/>
  <c r="F58" i="1"/>
  <c r="E58" i="1"/>
  <c r="D58" i="1"/>
  <c r="C58" i="1"/>
  <c r="C9" i="1" s="1"/>
  <c r="C159" i="1" s="1"/>
  <c r="B58" i="1"/>
  <c r="G57" i="1"/>
  <c r="G56" i="1"/>
  <c r="G55" i="1"/>
  <c r="G48" i="1" s="1"/>
  <c r="F48" i="1"/>
  <c r="E48" i="1"/>
  <c r="D48" i="1"/>
  <c r="C48" i="1"/>
  <c r="B48" i="1"/>
  <c r="G47" i="1"/>
  <c r="G46" i="1"/>
  <c r="G45" i="1"/>
  <c r="G44" i="1"/>
  <c r="G43" i="1"/>
  <c r="G41" i="1"/>
  <c r="G38" i="1" s="1"/>
  <c r="G40" i="1"/>
  <c r="G39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D9" i="1" s="1"/>
  <c r="D159" i="1" s="1"/>
  <c r="C10" i="1"/>
  <c r="B10" i="1"/>
  <c r="F9" i="1"/>
  <c r="F159" i="1" s="1"/>
  <c r="E9" i="1"/>
  <c r="E159" i="1" s="1"/>
  <c r="B9" i="1"/>
  <c r="B159" i="1" s="1"/>
  <c r="A5" i="1"/>
  <c r="A2" i="1"/>
  <c r="G9" i="1" l="1"/>
  <c r="G84" i="1"/>
  <c r="G159" i="1" l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<sst xmlns="http://schemas.openxmlformats.org/spreadsheetml/2006/main" count="161" uniqueCount="88">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</sst>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4" fontId="2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164" fontId="1" fillId="3" borderId="5" xfId="1" applyNumberFormat="1" applyFont="1" applyFill="1" applyBorder="1" applyAlignment="1" applyProtection="1">
      <alignment vertical="center"/>
      <protection locked="0"/>
    </xf>
    <xf numFmtId="164" fontId="0" fillId="3" borderId="5" xfId="1" applyNumberFormat="1" applyFont="1" applyFill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4" fontId="2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</cellXfs>
  <cellStyles count="2">
    <cellStyle name="Millares 2" xfId="1" xr:uid="{15CB0A4A-06AB-47F4-A61C-0F23C276A85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Cuenta%20P&#250;blica%202023/0361_IDF_PEGT_UPJ_2301%2005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JUVENTINO ROSAS</v>
          </cell>
        </row>
      </sheetData>
      <sheetData sheetId="1"/>
      <sheetData sheetId="2">
        <row r="4">
          <cell r="A4" t="str">
            <v>Del 1 de Enero al 31 de Marzo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E87FB-A9C6-494D-96AF-73AB8D58AEBA}">
  <dimension ref="A1:G160"/>
  <sheetViews>
    <sheetView showGridLines="0" tabSelected="1" workbookViewId="0">
      <selection sqref="A1:XFD1048576"/>
    </sheetView>
  </sheetViews>
  <sheetFormatPr baseColWidth="10" defaultColWidth="11" defaultRowHeight="14.4" x14ac:dyDescent="0.3"/>
  <cols>
    <col min="1" max="1" width="97" bestFit="1" customWidth="1"/>
    <col min="2" max="3" width="19.21875" customWidth="1"/>
    <col min="4" max="6" width="19.21875" bestFit="1" customWidth="1"/>
    <col min="7" max="7" width="16.77734375" bestFit="1" customWidth="1"/>
    <col min="8" max="8" width="2.21875" customWidth="1"/>
  </cols>
  <sheetData>
    <row r="1" spans="1:7" ht="40.950000000000003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tr">
        <f>'[1]Formato 1'!A2</f>
        <v>UNIVERSIDAD POLITÉCNICA DE JUVENTINO ROSAS</v>
      </c>
      <c r="B2" s="4"/>
      <c r="C2" s="4"/>
      <c r="D2" s="4"/>
      <c r="E2" s="4"/>
      <c r="F2" s="4"/>
      <c r="G2" s="4"/>
    </row>
    <row r="3" spans="1:7" x14ac:dyDescent="0.3">
      <c r="A3" s="5" t="s">
        <v>1</v>
      </c>
      <c r="B3" s="5"/>
      <c r="C3" s="5"/>
      <c r="D3" s="5"/>
      <c r="E3" s="5"/>
      <c r="F3" s="5"/>
      <c r="G3" s="5"/>
    </row>
    <row r="4" spans="1:7" x14ac:dyDescent="0.3">
      <c r="A4" s="5" t="s">
        <v>2</v>
      </c>
      <c r="B4" s="5"/>
      <c r="C4" s="5"/>
      <c r="D4" s="5"/>
      <c r="E4" s="5"/>
      <c r="F4" s="5"/>
      <c r="G4" s="5"/>
    </row>
    <row r="5" spans="1:7" x14ac:dyDescent="0.3">
      <c r="A5" s="5" t="str">
        <f>'[1]Formato 3'!A4</f>
        <v>Del 1 de Enero al 31 de Marzo de 2023 (b)</v>
      </c>
      <c r="B5" s="5"/>
      <c r="C5" s="5"/>
      <c r="D5" s="5"/>
      <c r="E5" s="5"/>
      <c r="F5" s="5"/>
      <c r="G5" s="5"/>
    </row>
    <row r="6" spans="1:7" ht="41.55" customHeight="1" x14ac:dyDescent="0.3">
      <c r="A6" s="6" t="s">
        <v>3</v>
      </c>
      <c r="B6" s="6"/>
      <c r="C6" s="6"/>
      <c r="D6" s="6"/>
      <c r="E6" s="6"/>
      <c r="F6" s="6"/>
      <c r="G6" s="6"/>
    </row>
    <row r="7" spans="1:7" x14ac:dyDescent="0.3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28.8" x14ac:dyDescent="0.3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3">
      <c r="A9" s="10" t="s">
        <v>12</v>
      </c>
      <c r="B9" s="11">
        <f t="shared" ref="B9:G9" si="0">SUM(B10,B18,B28,B38,B48,B58,B62,B71,B75)</f>
        <v>44032523.310000002</v>
      </c>
      <c r="C9" s="11">
        <f t="shared" si="0"/>
        <v>3892761.4799999995</v>
      </c>
      <c r="D9" s="11">
        <f t="shared" si="0"/>
        <v>47925284.789999999</v>
      </c>
      <c r="E9" s="11">
        <f t="shared" si="0"/>
        <v>10481651.030000001</v>
      </c>
      <c r="F9" s="11">
        <f t="shared" si="0"/>
        <v>10478268.030000001</v>
      </c>
      <c r="G9" s="11">
        <f t="shared" si="0"/>
        <v>37443633.75999999</v>
      </c>
    </row>
    <row r="10" spans="1:7" x14ac:dyDescent="0.3">
      <c r="A10" s="12" t="s">
        <v>13</v>
      </c>
      <c r="B10" s="11">
        <f t="shared" ref="B10:G10" si="1">SUM(B11:B17)</f>
        <v>34163301.710000001</v>
      </c>
      <c r="C10" s="11">
        <f t="shared" si="1"/>
        <v>4958418.3</v>
      </c>
      <c r="D10" s="11">
        <f t="shared" si="1"/>
        <v>39121720.009999998</v>
      </c>
      <c r="E10" s="11">
        <f t="shared" si="1"/>
        <v>9787947.8900000006</v>
      </c>
      <c r="F10" s="11">
        <f t="shared" si="1"/>
        <v>9787947.8900000006</v>
      </c>
      <c r="G10" s="11">
        <f t="shared" si="1"/>
        <v>29333772.119999997</v>
      </c>
    </row>
    <row r="11" spans="1:7" x14ac:dyDescent="0.3">
      <c r="A11" s="13" t="s">
        <v>14</v>
      </c>
      <c r="B11" s="14">
        <v>15898167.41</v>
      </c>
      <c r="C11" s="14">
        <v>2339215.23</v>
      </c>
      <c r="D11" s="15">
        <v>18237382.640000001</v>
      </c>
      <c r="E11" s="14">
        <v>5415435.6500000004</v>
      </c>
      <c r="F11" s="14">
        <v>5415435.6500000004</v>
      </c>
      <c r="G11" s="15">
        <v>12821946.99</v>
      </c>
    </row>
    <row r="12" spans="1:7" x14ac:dyDescent="0.3">
      <c r="A12" s="13" t="s">
        <v>15</v>
      </c>
      <c r="B12" s="14">
        <v>6707922.4299999997</v>
      </c>
      <c r="C12" s="14">
        <v>0</v>
      </c>
      <c r="D12" s="15">
        <v>6707922.4299999997</v>
      </c>
      <c r="E12" s="14">
        <v>1412480.1</v>
      </c>
      <c r="F12" s="14">
        <v>1412480.1</v>
      </c>
      <c r="G12" s="15">
        <v>5295442.33</v>
      </c>
    </row>
    <row r="13" spans="1:7" x14ac:dyDescent="0.3">
      <c r="A13" s="13" t="s">
        <v>16</v>
      </c>
      <c r="B13" s="14">
        <v>3719462.8</v>
      </c>
      <c r="C13" s="14">
        <v>726556.01</v>
      </c>
      <c r="D13" s="15">
        <v>4446018.8099999996</v>
      </c>
      <c r="E13" s="14">
        <v>101840.05</v>
      </c>
      <c r="F13" s="14">
        <v>101840.05</v>
      </c>
      <c r="G13" s="15">
        <v>4344178.76</v>
      </c>
    </row>
    <row r="14" spans="1:7" x14ac:dyDescent="0.3">
      <c r="A14" s="13" t="s">
        <v>17</v>
      </c>
      <c r="B14" s="14">
        <v>3428314.54</v>
      </c>
      <c r="C14" s="14">
        <v>424361.38</v>
      </c>
      <c r="D14" s="15">
        <v>3852675.92</v>
      </c>
      <c r="E14" s="14">
        <v>1210991.21</v>
      </c>
      <c r="F14" s="14">
        <v>1210991.21</v>
      </c>
      <c r="G14" s="15">
        <v>2641684.71</v>
      </c>
    </row>
    <row r="15" spans="1:7" x14ac:dyDescent="0.3">
      <c r="A15" s="13" t="s">
        <v>18</v>
      </c>
      <c r="B15" s="14">
        <v>4409434.53</v>
      </c>
      <c r="C15" s="14">
        <v>1468285.68</v>
      </c>
      <c r="D15" s="15">
        <v>5877720.21</v>
      </c>
      <c r="E15" s="14">
        <v>1647200.88</v>
      </c>
      <c r="F15" s="14">
        <v>1647200.88</v>
      </c>
      <c r="G15" s="15">
        <v>4230519.33</v>
      </c>
    </row>
    <row r="16" spans="1:7" x14ac:dyDescent="0.3">
      <c r="A16" s="13" t="s">
        <v>19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3">
      <c r="A17" s="13" t="s">
        <v>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3">
      <c r="A18" s="12" t="s">
        <v>21</v>
      </c>
      <c r="B18" s="11">
        <f t="shared" ref="B18:G18" si="2">SUM(B19:B27)</f>
        <v>1092090.5399999998</v>
      </c>
      <c r="C18" s="11">
        <f t="shared" si="2"/>
        <v>-315473.08999999997</v>
      </c>
      <c r="D18" s="11">
        <f t="shared" si="2"/>
        <v>776617.45000000007</v>
      </c>
      <c r="E18" s="11">
        <f t="shared" si="2"/>
        <v>44240.5</v>
      </c>
      <c r="F18" s="11">
        <f t="shared" si="2"/>
        <v>44240.5</v>
      </c>
      <c r="G18" s="11">
        <f t="shared" si="2"/>
        <v>732376.95000000007</v>
      </c>
    </row>
    <row r="19" spans="1:7" x14ac:dyDescent="0.3">
      <c r="A19" s="13" t="s">
        <v>22</v>
      </c>
      <c r="B19" s="14">
        <v>364811.74</v>
      </c>
      <c r="C19" s="14">
        <v>-270582.96999999997</v>
      </c>
      <c r="D19" s="15">
        <v>94228.770000000019</v>
      </c>
      <c r="E19" s="14">
        <v>0</v>
      </c>
      <c r="F19" s="14">
        <v>0</v>
      </c>
      <c r="G19" s="15">
        <v>94228.770000000019</v>
      </c>
    </row>
    <row r="20" spans="1:7" x14ac:dyDescent="0.3">
      <c r="A20" s="13" t="s">
        <v>23</v>
      </c>
      <c r="B20" s="14">
        <v>84537</v>
      </c>
      <c r="C20" s="14">
        <v>-68937</v>
      </c>
      <c r="D20" s="15">
        <v>15600</v>
      </c>
      <c r="E20" s="14">
        <v>4500</v>
      </c>
      <c r="F20" s="14">
        <v>4500</v>
      </c>
      <c r="G20" s="15">
        <v>11100</v>
      </c>
    </row>
    <row r="21" spans="1:7" x14ac:dyDescent="0.3">
      <c r="A21" s="13" t="s">
        <v>24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3">
      <c r="A22" s="13" t="s">
        <v>25</v>
      </c>
      <c r="B22" s="14">
        <v>52845.2</v>
      </c>
      <c r="C22" s="14">
        <v>100331.87</v>
      </c>
      <c r="D22" s="15">
        <v>153177.07</v>
      </c>
      <c r="E22" s="14">
        <v>0</v>
      </c>
      <c r="F22" s="14">
        <v>0</v>
      </c>
      <c r="G22" s="15">
        <v>153177.07</v>
      </c>
    </row>
    <row r="23" spans="1:7" x14ac:dyDescent="0.3">
      <c r="A23" s="13" t="s">
        <v>26</v>
      </c>
      <c r="B23" s="14">
        <v>89500</v>
      </c>
      <c r="C23" s="14">
        <v>-61500</v>
      </c>
      <c r="D23" s="15">
        <v>28000</v>
      </c>
      <c r="E23" s="14">
        <v>0</v>
      </c>
      <c r="F23" s="14">
        <v>0</v>
      </c>
      <c r="G23" s="15">
        <v>28000</v>
      </c>
    </row>
    <row r="24" spans="1:7" x14ac:dyDescent="0.3">
      <c r="A24" s="13" t="s">
        <v>27</v>
      </c>
      <c r="B24" s="14">
        <v>220000</v>
      </c>
      <c r="C24" s="14">
        <v>-27266.18</v>
      </c>
      <c r="D24" s="15">
        <v>192733.82</v>
      </c>
      <c r="E24" s="14">
        <v>39740.5</v>
      </c>
      <c r="F24" s="14">
        <v>39740.5</v>
      </c>
      <c r="G24" s="15">
        <v>152993.32</v>
      </c>
    </row>
    <row r="25" spans="1:7" x14ac:dyDescent="0.3">
      <c r="A25" s="13" t="s">
        <v>28</v>
      </c>
      <c r="B25" s="14">
        <v>212671.2</v>
      </c>
      <c r="C25" s="14">
        <v>-172531.20000000001</v>
      </c>
      <c r="D25" s="15">
        <v>40140</v>
      </c>
      <c r="E25" s="14">
        <v>0</v>
      </c>
      <c r="F25" s="14">
        <v>0</v>
      </c>
      <c r="G25" s="15">
        <v>40140</v>
      </c>
    </row>
    <row r="26" spans="1:7" x14ac:dyDescent="0.3">
      <c r="A26" s="13" t="s">
        <v>29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3">
      <c r="A27" s="13" t="s">
        <v>30</v>
      </c>
      <c r="B27" s="14">
        <v>67725.399999999994</v>
      </c>
      <c r="C27" s="14">
        <v>185012.39</v>
      </c>
      <c r="D27" s="15">
        <v>252737.79</v>
      </c>
      <c r="E27" s="14">
        <v>0</v>
      </c>
      <c r="F27" s="14">
        <v>0</v>
      </c>
      <c r="G27" s="15">
        <v>252737.79</v>
      </c>
    </row>
    <row r="28" spans="1:7" x14ac:dyDescent="0.3">
      <c r="A28" s="12" t="s">
        <v>31</v>
      </c>
      <c r="B28" s="11">
        <f t="shared" ref="B28:G28" si="3">SUM(B29:B37)</f>
        <v>7189138.6300000008</v>
      </c>
      <c r="C28" s="11">
        <f t="shared" si="3"/>
        <v>-1208283.7300000002</v>
      </c>
      <c r="D28" s="11">
        <f t="shared" si="3"/>
        <v>5980854.8999999994</v>
      </c>
      <c r="E28" s="11">
        <f t="shared" si="3"/>
        <v>465806.80000000005</v>
      </c>
      <c r="F28" s="11">
        <f t="shared" si="3"/>
        <v>462423.80000000005</v>
      </c>
      <c r="G28" s="11">
        <f t="shared" si="3"/>
        <v>5515048.1000000006</v>
      </c>
    </row>
    <row r="29" spans="1:7" x14ac:dyDescent="0.3">
      <c r="A29" s="13" t="s">
        <v>32</v>
      </c>
      <c r="B29" s="14">
        <v>893981.92</v>
      </c>
      <c r="C29" s="14">
        <v>-517897.56</v>
      </c>
      <c r="D29" s="15">
        <v>376084.36000000004</v>
      </c>
      <c r="E29" s="14">
        <v>196260.94</v>
      </c>
      <c r="F29" s="14">
        <v>196260.94</v>
      </c>
      <c r="G29" s="15">
        <v>179823.42000000004</v>
      </c>
    </row>
    <row r="30" spans="1:7" x14ac:dyDescent="0.3">
      <c r="A30" s="13" t="s">
        <v>33</v>
      </c>
      <c r="B30" s="14">
        <v>506474.56</v>
      </c>
      <c r="C30" s="14">
        <v>-38777.120000000003</v>
      </c>
      <c r="D30" s="15">
        <v>467697.44</v>
      </c>
      <c r="E30" s="14">
        <v>21222.880000000001</v>
      </c>
      <c r="F30" s="14">
        <v>21222.880000000001</v>
      </c>
      <c r="G30" s="15">
        <v>446474.56</v>
      </c>
    </row>
    <row r="31" spans="1:7" x14ac:dyDescent="0.3">
      <c r="A31" s="13" t="s">
        <v>34</v>
      </c>
      <c r="B31" s="14">
        <v>2324027.91</v>
      </c>
      <c r="C31" s="14">
        <v>-440759.21</v>
      </c>
      <c r="D31" s="15">
        <v>1883268.7000000002</v>
      </c>
      <c r="E31" s="14">
        <v>7705.32</v>
      </c>
      <c r="F31" s="14">
        <v>7705.32</v>
      </c>
      <c r="G31" s="15">
        <v>1875563.3800000001</v>
      </c>
    </row>
    <row r="32" spans="1:7" x14ac:dyDescent="0.3">
      <c r="A32" s="13" t="s">
        <v>35</v>
      </c>
      <c r="B32" s="14">
        <v>425245.41</v>
      </c>
      <c r="C32" s="14">
        <v>-44928.68</v>
      </c>
      <c r="D32" s="15">
        <v>380316.73</v>
      </c>
      <c r="E32" s="14">
        <v>33982.230000000003</v>
      </c>
      <c r="F32" s="14">
        <v>33982.230000000003</v>
      </c>
      <c r="G32" s="15">
        <v>346334.5</v>
      </c>
    </row>
    <row r="33" spans="1:7" ht="14.55" customHeight="1" x14ac:dyDescent="0.3">
      <c r="A33" s="13" t="s">
        <v>36</v>
      </c>
      <c r="B33" s="14">
        <v>1621134.57</v>
      </c>
      <c r="C33" s="14">
        <v>10048.16</v>
      </c>
      <c r="D33" s="15">
        <v>1631182.73</v>
      </c>
      <c r="E33" s="14">
        <v>20308.12</v>
      </c>
      <c r="F33" s="14">
        <v>20308.12</v>
      </c>
      <c r="G33" s="15">
        <v>1610874.6099999999</v>
      </c>
    </row>
    <row r="34" spans="1:7" ht="14.55" customHeight="1" x14ac:dyDescent="0.3">
      <c r="A34" s="13" t="s">
        <v>37</v>
      </c>
      <c r="B34" s="14">
        <v>277000</v>
      </c>
      <c r="C34" s="14">
        <v>-80000</v>
      </c>
      <c r="D34" s="15">
        <v>197000</v>
      </c>
      <c r="E34" s="14">
        <v>0</v>
      </c>
      <c r="F34" s="14">
        <v>0</v>
      </c>
      <c r="G34" s="15">
        <v>197000</v>
      </c>
    </row>
    <row r="35" spans="1:7" ht="14.55" customHeight="1" x14ac:dyDescent="0.3">
      <c r="A35" s="13" t="s">
        <v>38</v>
      </c>
      <c r="B35" s="14">
        <v>155656.60999999999</v>
      </c>
      <c r="C35" s="14">
        <v>-40556.61</v>
      </c>
      <c r="D35" s="15">
        <v>115099.99999999999</v>
      </c>
      <c r="E35" s="14">
        <v>47427.31</v>
      </c>
      <c r="F35" s="14">
        <v>44044.31</v>
      </c>
      <c r="G35" s="15">
        <v>67672.689999999988</v>
      </c>
    </row>
    <row r="36" spans="1:7" ht="14.55" customHeight="1" x14ac:dyDescent="0.3">
      <c r="A36" s="13" t="s">
        <v>39</v>
      </c>
      <c r="B36" s="14">
        <v>785240</v>
      </c>
      <c r="C36" s="14">
        <v>7742.85</v>
      </c>
      <c r="D36" s="15">
        <v>792982.85</v>
      </c>
      <c r="E36" s="14">
        <v>6771</v>
      </c>
      <c r="F36" s="14">
        <v>6771</v>
      </c>
      <c r="G36" s="15">
        <v>786211.85</v>
      </c>
    </row>
    <row r="37" spans="1:7" ht="14.55" customHeight="1" x14ac:dyDescent="0.3">
      <c r="A37" s="13" t="s">
        <v>40</v>
      </c>
      <c r="B37" s="14">
        <v>200377.65</v>
      </c>
      <c r="C37" s="14">
        <v>-63155.56</v>
      </c>
      <c r="D37" s="15">
        <v>137222.09</v>
      </c>
      <c r="E37" s="14">
        <v>132129</v>
      </c>
      <c r="F37" s="14">
        <v>132129</v>
      </c>
      <c r="G37" s="15">
        <v>5093.0899999999965</v>
      </c>
    </row>
    <row r="38" spans="1:7" x14ac:dyDescent="0.3">
      <c r="A38" s="12" t="s">
        <v>41</v>
      </c>
      <c r="B38" s="11">
        <f t="shared" ref="B38:G38" si="4">SUM(B39:B47)</f>
        <v>837000</v>
      </c>
      <c r="C38" s="11">
        <f t="shared" si="4"/>
        <v>0</v>
      </c>
      <c r="D38" s="11">
        <f t="shared" si="4"/>
        <v>837000</v>
      </c>
      <c r="E38" s="11">
        <f t="shared" si="4"/>
        <v>183655.84</v>
      </c>
      <c r="F38" s="11">
        <f t="shared" si="4"/>
        <v>183655.84</v>
      </c>
      <c r="G38" s="11">
        <f t="shared" si="4"/>
        <v>653344.16</v>
      </c>
    </row>
    <row r="39" spans="1:7" x14ac:dyDescent="0.3">
      <c r="A39" s="13" t="s">
        <v>42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f>D39-E39</f>
        <v>0</v>
      </c>
    </row>
    <row r="40" spans="1:7" x14ac:dyDescent="0.3">
      <c r="A40" s="13" t="s">
        <v>43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f t="shared" ref="G40:G47" si="5">D40-E40</f>
        <v>0</v>
      </c>
    </row>
    <row r="41" spans="1:7" x14ac:dyDescent="0.3">
      <c r="A41" s="13" t="s">
        <v>44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f t="shared" si="5"/>
        <v>0</v>
      </c>
    </row>
    <row r="42" spans="1:7" x14ac:dyDescent="0.3">
      <c r="A42" s="13" t="s">
        <v>45</v>
      </c>
      <c r="B42" s="14">
        <v>837000</v>
      </c>
      <c r="C42" s="14">
        <v>0</v>
      </c>
      <c r="D42" s="15">
        <v>837000</v>
      </c>
      <c r="E42" s="14">
        <v>183655.84</v>
      </c>
      <c r="F42" s="14">
        <v>183655.84</v>
      </c>
      <c r="G42" s="15">
        <v>653344.16</v>
      </c>
    </row>
    <row r="43" spans="1:7" x14ac:dyDescent="0.3">
      <c r="A43" s="13" t="s">
        <v>46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f t="shared" si="5"/>
        <v>0</v>
      </c>
    </row>
    <row r="44" spans="1:7" x14ac:dyDescent="0.3">
      <c r="A44" s="13" t="s">
        <v>47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f t="shared" si="5"/>
        <v>0</v>
      </c>
    </row>
    <row r="45" spans="1:7" x14ac:dyDescent="0.3">
      <c r="A45" s="13" t="s">
        <v>48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f t="shared" si="5"/>
        <v>0</v>
      </c>
    </row>
    <row r="46" spans="1:7" x14ac:dyDescent="0.3">
      <c r="A46" s="13" t="s">
        <v>49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f t="shared" si="5"/>
        <v>0</v>
      </c>
    </row>
    <row r="47" spans="1:7" x14ac:dyDescent="0.3">
      <c r="A47" s="13" t="s">
        <v>50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f t="shared" si="5"/>
        <v>0</v>
      </c>
    </row>
    <row r="48" spans="1:7" x14ac:dyDescent="0.3">
      <c r="A48" s="12" t="s">
        <v>51</v>
      </c>
      <c r="B48" s="11">
        <f t="shared" ref="B48:G48" si="6">SUM(B49:B57)</f>
        <v>750992.43</v>
      </c>
      <c r="C48" s="11">
        <f t="shared" si="6"/>
        <v>458100</v>
      </c>
      <c r="D48" s="11">
        <f t="shared" si="6"/>
        <v>1209092.4300000002</v>
      </c>
      <c r="E48" s="11">
        <f t="shared" si="6"/>
        <v>0</v>
      </c>
      <c r="F48" s="11">
        <f t="shared" si="6"/>
        <v>0</v>
      </c>
      <c r="G48" s="11">
        <f t="shared" si="6"/>
        <v>1209092.4300000002</v>
      </c>
    </row>
    <row r="49" spans="1:7" x14ac:dyDescent="0.3">
      <c r="A49" s="13" t="s">
        <v>52</v>
      </c>
      <c r="B49" s="14">
        <v>594590.43000000005</v>
      </c>
      <c r="C49" s="14">
        <v>372100</v>
      </c>
      <c r="D49" s="15">
        <v>966690.43</v>
      </c>
      <c r="E49" s="14">
        <v>0</v>
      </c>
      <c r="F49" s="14">
        <v>0</v>
      </c>
      <c r="G49" s="15">
        <v>966690.43</v>
      </c>
    </row>
    <row r="50" spans="1:7" x14ac:dyDescent="0.3">
      <c r="A50" s="13" t="s">
        <v>53</v>
      </c>
      <c r="B50" s="14">
        <v>60000</v>
      </c>
      <c r="C50" s="14">
        <v>34000</v>
      </c>
      <c r="D50" s="15">
        <v>94000</v>
      </c>
      <c r="E50" s="14">
        <v>0</v>
      </c>
      <c r="F50" s="14">
        <v>0</v>
      </c>
      <c r="G50" s="15">
        <v>94000</v>
      </c>
    </row>
    <row r="51" spans="1:7" x14ac:dyDescent="0.3">
      <c r="A51" s="13" t="s">
        <v>54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 x14ac:dyDescent="0.3">
      <c r="A52" s="13" t="s">
        <v>55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 x14ac:dyDescent="0.3">
      <c r="A53" s="13" t="s">
        <v>56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</row>
    <row r="54" spans="1:7" x14ac:dyDescent="0.3">
      <c r="A54" s="13" t="s">
        <v>57</v>
      </c>
      <c r="B54" s="14">
        <v>96402</v>
      </c>
      <c r="C54" s="14">
        <v>52000</v>
      </c>
      <c r="D54" s="15">
        <v>148402</v>
      </c>
      <c r="E54" s="14">
        <v>0</v>
      </c>
      <c r="F54" s="14">
        <v>0</v>
      </c>
      <c r="G54" s="15">
        <v>148402</v>
      </c>
    </row>
    <row r="55" spans="1:7" x14ac:dyDescent="0.3">
      <c r="A55" s="13" t="s">
        <v>58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f t="shared" ref="G55:G57" si="7">D55-E55</f>
        <v>0</v>
      </c>
    </row>
    <row r="56" spans="1:7" x14ac:dyDescent="0.3">
      <c r="A56" s="13" t="s">
        <v>59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f t="shared" si="7"/>
        <v>0</v>
      </c>
    </row>
    <row r="57" spans="1:7" x14ac:dyDescent="0.3">
      <c r="A57" s="13" t="s">
        <v>60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f t="shared" si="7"/>
        <v>0</v>
      </c>
    </row>
    <row r="58" spans="1:7" x14ac:dyDescent="0.3">
      <c r="A58" s="12" t="s">
        <v>61</v>
      </c>
      <c r="B58" s="11">
        <f t="shared" ref="B58:G58" si="8">SUM(B59:B61)</f>
        <v>0</v>
      </c>
      <c r="C58" s="11">
        <f t="shared" si="8"/>
        <v>0</v>
      </c>
      <c r="D58" s="11">
        <f t="shared" si="8"/>
        <v>0</v>
      </c>
      <c r="E58" s="11">
        <f t="shared" si="8"/>
        <v>0</v>
      </c>
      <c r="F58" s="11">
        <f t="shared" si="8"/>
        <v>0</v>
      </c>
      <c r="G58" s="11">
        <f t="shared" si="8"/>
        <v>0</v>
      </c>
    </row>
    <row r="59" spans="1:7" x14ac:dyDescent="0.3">
      <c r="A59" s="13" t="s">
        <v>62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f>D59-E59</f>
        <v>0</v>
      </c>
    </row>
    <row r="60" spans="1:7" x14ac:dyDescent="0.3">
      <c r="A60" s="13" t="s">
        <v>63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f t="shared" ref="G60:G61" si="9">D60-E60</f>
        <v>0</v>
      </c>
    </row>
    <row r="61" spans="1:7" x14ac:dyDescent="0.3">
      <c r="A61" s="13" t="s">
        <v>64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f t="shared" si="9"/>
        <v>0</v>
      </c>
    </row>
    <row r="62" spans="1:7" x14ac:dyDescent="0.3">
      <c r="A62" s="12" t="s">
        <v>65</v>
      </c>
      <c r="B62" s="11">
        <f t="shared" ref="B62:G62" si="10">SUM(B63:B67,B69:B70)</f>
        <v>0</v>
      </c>
      <c r="C62" s="11">
        <f t="shared" si="10"/>
        <v>0</v>
      </c>
      <c r="D62" s="11">
        <f t="shared" si="10"/>
        <v>0</v>
      </c>
      <c r="E62" s="11">
        <f t="shared" si="10"/>
        <v>0</v>
      </c>
      <c r="F62" s="11">
        <f t="shared" si="10"/>
        <v>0</v>
      </c>
      <c r="G62" s="11">
        <f t="shared" si="10"/>
        <v>0</v>
      </c>
    </row>
    <row r="63" spans="1:7" x14ac:dyDescent="0.3">
      <c r="A63" s="13" t="s">
        <v>66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>D63-E63</f>
        <v>0</v>
      </c>
    </row>
    <row r="64" spans="1:7" x14ac:dyDescent="0.3">
      <c r="A64" s="13" t="s">
        <v>67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f t="shared" ref="G64:G70" si="11">D64-E64</f>
        <v>0</v>
      </c>
    </row>
    <row r="65" spans="1:7" x14ac:dyDescent="0.3">
      <c r="A65" s="13" t="s">
        <v>68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f t="shared" si="11"/>
        <v>0</v>
      </c>
    </row>
    <row r="66" spans="1:7" x14ac:dyDescent="0.3">
      <c r="A66" s="13" t="s">
        <v>69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f t="shared" si="11"/>
        <v>0</v>
      </c>
    </row>
    <row r="67" spans="1:7" x14ac:dyDescent="0.3">
      <c r="A67" s="13" t="s">
        <v>70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f t="shared" si="11"/>
        <v>0</v>
      </c>
    </row>
    <row r="68" spans="1:7" x14ac:dyDescent="0.3">
      <c r="A68" s="13" t="s">
        <v>71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f t="shared" si="11"/>
        <v>0</v>
      </c>
    </row>
    <row r="69" spans="1:7" x14ac:dyDescent="0.3">
      <c r="A69" s="13" t="s">
        <v>72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f t="shared" si="11"/>
        <v>0</v>
      </c>
    </row>
    <row r="70" spans="1:7" x14ac:dyDescent="0.3">
      <c r="A70" s="13" t="s">
        <v>73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f t="shared" si="11"/>
        <v>0</v>
      </c>
    </row>
    <row r="71" spans="1:7" x14ac:dyDescent="0.3">
      <c r="A71" s="12" t="s">
        <v>74</v>
      </c>
      <c r="B71" s="11">
        <f t="shared" ref="B71:G71" si="12">SUM(B72:B74)</f>
        <v>0</v>
      </c>
      <c r="C71" s="11">
        <f t="shared" si="12"/>
        <v>0</v>
      </c>
      <c r="D71" s="11">
        <f t="shared" si="12"/>
        <v>0</v>
      </c>
      <c r="E71" s="11">
        <f t="shared" si="12"/>
        <v>0</v>
      </c>
      <c r="F71" s="11">
        <f t="shared" si="12"/>
        <v>0</v>
      </c>
      <c r="G71" s="11">
        <f t="shared" si="12"/>
        <v>0</v>
      </c>
    </row>
    <row r="72" spans="1:7" x14ac:dyDescent="0.3">
      <c r="A72" s="13" t="s">
        <v>75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f>D72-E72</f>
        <v>0</v>
      </c>
    </row>
    <row r="73" spans="1:7" x14ac:dyDescent="0.3">
      <c r="A73" s="13" t="s">
        <v>76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f t="shared" ref="G73:G74" si="13">D73-E73</f>
        <v>0</v>
      </c>
    </row>
    <row r="74" spans="1:7" x14ac:dyDescent="0.3">
      <c r="A74" s="13" t="s">
        <v>77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f t="shared" si="13"/>
        <v>0</v>
      </c>
    </row>
    <row r="75" spans="1:7" x14ac:dyDescent="0.3">
      <c r="A75" s="12" t="s">
        <v>78</v>
      </c>
      <c r="B75" s="11">
        <f t="shared" ref="B75:G75" si="14">SUM(B76:B82)</f>
        <v>0</v>
      </c>
      <c r="C75" s="11">
        <f t="shared" si="14"/>
        <v>0</v>
      </c>
      <c r="D75" s="11">
        <f t="shared" si="14"/>
        <v>0</v>
      </c>
      <c r="E75" s="11">
        <f t="shared" si="14"/>
        <v>0</v>
      </c>
      <c r="F75" s="11">
        <f t="shared" si="14"/>
        <v>0</v>
      </c>
      <c r="G75" s="11">
        <f t="shared" si="14"/>
        <v>0</v>
      </c>
    </row>
    <row r="76" spans="1:7" x14ac:dyDescent="0.3">
      <c r="A76" s="13" t="s">
        <v>79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f>D76-E76</f>
        <v>0</v>
      </c>
    </row>
    <row r="77" spans="1:7" x14ac:dyDescent="0.3">
      <c r="A77" s="13" t="s">
        <v>80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f t="shared" ref="G77:G82" si="15">D77-E77</f>
        <v>0</v>
      </c>
    </row>
    <row r="78" spans="1:7" x14ac:dyDescent="0.3">
      <c r="A78" s="13" t="s">
        <v>81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f t="shared" si="15"/>
        <v>0</v>
      </c>
    </row>
    <row r="79" spans="1:7" x14ac:dyDescent="0.3">
      <c r="A79" s="13" t="s">
        <v>82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f t="shared" si="15"/>
        <v>0</v>
      </c>
    </row>
    <row r="80" spans="1:7" x14ac:dyDescent="0.3">
      <c r="A80" s="13" t="s">
        <v>83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f t="shared" si="15"/>
        <v>0</v>
      </c>
    </row>
    <row r="81" spans="1:7" x14ac:dyDescent="0.3">
      <c r="A81" s="13" t="s">
        <v>84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f t="shared" si="15"/>
        <v>0</v>
      </c>
    </row>
    <row r="82" spans="1:7" x14ac:dyDescent="0.3">
      <c r="A82" s="13" t="s">
        <v>85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f t="shared" si="15"/>
        <v>0</v>
      </c>
    </row>
    <row r="83" spans="1:7" x14ac:dyDescent="0.3">
      <c r="A83" s="17"/>
      <c r="B83" s="16"/>
      <c r="C83" s="16"/>
      <c r="D83" s="16"/>
      <c r="E83" s="16"/>
      <c r="F83" s="16"/>
      <c r="G83" s="16"/>
    </row>
    <row r="84" spans="1:7" x14ac:dyDescent="0.3">
      <c r="A84" s="18" t="s">
        <v>86</v>
      </c>
      <c r="B84" s="11">
        <f t="shared" ref="B84:G84" si="16">SUM(B85,B93,B103,B113,B123,B133,B137,B146,B150)</f>
        <v>16678801</v>
      </c>
      <c r="C84" s="11">
        <f t="shared" si="16"/>
        <v>429200.00000000047</v>
      </c>
      <c r="D84" s="11">
        <f t="shared" si="16"/>
        <v>7740053.2199999997</v>
      </c>
      <c r="E84" s="11">
        <f t="shared" si="16"/>
        <v>2320</v>
      </c>
      <c r="F84" s="11">
        <f t="shared" si="16"/>
        <v>0</v>
      </c>
      <c r="G84" s="11">
        <f t="shared" si="16"/>
        <v>17105681</v>
      </c>
    </row>
    <row r="85" spans="1:7" x14ac:dyDescent="0.3">
      <c r="A85" s="12" t="s">
        <v>13</v>
      </c>
      <c r="B85" s="11">
        <f t="shared" ref="B85:G85" si="17">SUM(B86:B92)</f>
        <v>10613481.870000001</v>
      </c>
      <c r="C85" s="11">
        <f t="shared" si="17"/>
        <v>-4374598.7399999993</v>
      </c>
      <c r="D85" s="11">
        <f t="shared" si="17"/>
        <v>6238883.1299999999</v>
      </c>
      <c r="E85" s="11">
        <f t="shared" si="17"/>
        <v>0</v>
      </c>
      <c r="F85" s="11">
        <f t="shared" si="17"/>
        <v>0</v>
      </c>
      <c r="G85" s="11">
        <f t="shared" si="17"/>
        <v>6238883.1299999999</v>
      </c>
    </row>
    <row r="86" spans="1:7" x14ac:dyDescent="0.3">
      <c r="A86" s="13" t="s">
        <v>14</v>
      </c>
      <c r="B86" s="14">
        <v>6789995.75</v>
      </c>
      <c r="C86" s="14">
        <v>-2339215.23</v>
      </c>
      <c r="D86" s="15">
        <v>4450780.5199999996</v>
      </c>
      <c r="E86" s="14">
        <v>0</v>
      </c>
      <c r="F86" s="14">
        <v>0</v>
      </c>
      <c r="G86" s="15">
        <v>4450780.5199999996</v>
      </c>
    </row>
    <row r="87" spans="1:7" x14ac:dyDescent="0.3">
      <c r="A87" s="13" t="s">
        <v>15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</row>
    <row r="88" spans="1:7" x14ac:dyDescent="0.3">
      <c r="A88" s="13" t="s">
        <v>16</v>
      </c>
      <c r="B88" s="14">
        <v>626131.53</v>
      </c>
      <c r="C88" s="14">
        <v>-626131.53</v>
      </c>
      <c r="D88" s="15">
        <v>0</v>
      </c>
      <c r="E88" s="14">
        <v>0</v>
      </c>
      <c r="F88" s="14">
        <v>0</v>
      </c>
      <c r="G88" s="15">
        <v>0</v>
      </c>
    </row>
    <row r="89" spans="1:7" x14ac:dyDescent="0.3">
      <c r="A89" s="13" t="s">
        <v>17</v>
      </c>
      <c r="B89" s="14">
        <v>1697445.52</v>
      </c>
      <c r="C89" s="14">
        <v>-424361.38</v>
      </c>
      <c r="D89" s="15">
        <v>1273084.1400000001</v>
      </c>
      <c r="E89" s="14">
        <v>0</v>
      </c>
      <c r="F89" s="14">
        <v>0</v>
      </c>
      <c r="G89" s="15">
        <v>1273084.1400000001</v>
      </c>
    </row>
    <row r="90" spans="1:7" x14ac:dyDescent="0.3">
      <c r="A90" s="13" t="s">
        <v>18</v>
      </c>
      <c r="B90" s="14">
        <v>1499909.07</v>
      </c>
      <c r="C90" s="14">
        <v>-984890.6</v>
      </c>
      <c r="D90" s="15">
        <v>515018.47000000009</v>
      </c>
      <c r="E90" s="14">
        <v>0</v>
      </c>
      <c r="F90" s="14">
        <v>0</v>
      </c>
      <c r="G90" s="15">
        <v>515018.47000000009</v>
      </c>
    </row>
    <row r="91" spans="1:7" x14ac:dyDescent="0.3">
      <c r="A91" s="13" t="s">
        <v>19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</row>
    <row r="92" spans="1:7" x14ac:dyDescent="0.3">
      <c r="A92" s="13" t="s">
        <v>20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</row>
    <row r="93" spans="1:7" x14ac:dyDescent="0.3">
      <c r="A93" s="12" t="s">
        <v>21</v>
      </c>
      <c r="B93" s="11">
        <f t="shared" ref="B93:G93" si="18">SUM(B94:B102)</f>
        <v>753917.87</v>
      </c>
      <c r="C93" s="11">
        <f t="shared" si="18"/>
        <v>747252.22</v>
      </c>
      <c r="D93" s="11">
        <f t="shared" si="18"/>
        <v>1501170.0899999999</v>
      </c>
      <c r="E93" s="11">
        <f t="shared" si="18"/>
        <v>0</v>
      </c>
      <c r="F93" s="11">
        <f t="shared" si="18"/>
        <v>0</v>
      </c>
      <c r="G93" s="11">
        <f t="shared" si="18"/>
        <v>1501170.0899999999</v>
      </c>
    </row>
    <row r="94" spans="1:7" x14ac:dyDescent="0.3">
      <c r="A94" s="13" t="s">
        <v>22</v>
      </c>
      <c r="B94" s="14">
        <v>85201.07</v>
      </c>
      <c r="C94" s="14">
        <v>300396.39</v>
      </c>
      <c r="D94" s="15">
        <v>385597.46</v>
      </c>
      <c r="E94" s="14">
        <v>0</v>
      </c>
      <c r="F94" s="14">
        <v>0</v>
      </c>
      <c r="G94" s="15">
        <v>385597.46</v>
      </c>
    </row>
    <row r="95" spans="1:7" x14ac:dyDescent="0.3">
      <c r="A95" s="13" t="s">
        <v>23</v>
      </c>
      <c r="B95" s="14">
        <v>58571.4</v>
      </c>
      <c r="C95" s="14">
        <v>80037</v>
      </c>
      <c r="D95" s="15">
        <v>138608.4</v>
      </c>
      <c r="E95" s="14">
        <v>0</v>
      </c>
      <c r="F95" s="14">
        <v>0</v>
      </c>
      <c r="G95" s="15">
        <v>138608.4</v>
      </c>
    </row>
    <row r="96" spans="1:7" x14ac:dyDescent="0.3">
      <c r="A96" s="13" t="s">
        <v>24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</row>
    <row r="97" spans="1:7" x14ac:dyDescent="0.3">
      <c r="A97" s="13" t="s">
        <v>25</v>
      </c>
      <c r="B97" s="14">
        <v>113170</v>
      </c>
      <c r="C97" s="14">
        <v>29950</v>
      </c>
      <c r="D97" s="15">
        <v>143120</v>
      </c>
      <c r="E97" s="14">
        <v>0</v>
      </c>
      <c r="F97" s="14">
        <v>0</v>
      </c>
      <c r="G97" s="15">
        <v>143120</v>
      </c>
    </row>
    <row r="98" spans="1:7" x14ac:dyDescent="0.3">
      <c r="A98" s="19" t="s">
        <v>26</v>
      </c>
      <c r="B98" s="14">
        <v>8000</v>
      </c>
      <c r="C98" s="14">
        <v>89500</v>
      </c>
      <c r="D98" s="15">
        <v>97500</v>
      </c>
      <c r="E98" s="14">
        <v>0</v>
      </c>
      <c r="F98" s="14">
        <v>0</v>
      </c>
      <c r="G98" s="15">
        <v>97500</v>
      </c>
    </row>
    <row r="99" spans="1:7" x14ac:dyDescent="0.3">
      <c r="A99" s="13" t="s">
        <v>27</v>
      </c>
      <c r="B99" s="14">
        <v>352790</v>
      </c>
      <c r="C99" s="14">
        <v>27266.18</v>
      </c>
      <c r="D99" s="15">
        <v>380056.18</v>
      </c>
      <c r="E99" s="14">
        <v>0</v>
      </c>
      <c r="F99" s="14">
        <v>0</v>
      </c>
      <c r="G99" s="15">
        <v>380056.18</v>
      </c>
    </row>
    <row r="100" spans="1:7" x14ac:dyDescent="0.3">
      <c r="A100" s="13" t="s">
        <v>28</v>
      </c>
      <c r="B100" s="14">
        <v>0</v>
      </c>
      <c r="C100" s="14">
        <v>172531.20000000001</v>
      </c>
      <c r="D100" s="15">
        <v>172531.20000000001</v>
      </c>
      <c r="E100" s="14">
        <v>0</v>
      </c>
      <c r="F100" s="14">
        <v>0</v>
      </c>
      <c r="G100" s="15">
        <v>172531.20000000001</v>
      </c>
    </row>
    <row r="101" spans="1:7" x14ac:dyDescent="0.3">
      <c r="A101" s="13" t="s">
        <v>29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</row>
    <row r="102" spans="1:7" x14ac:dyDescent="0.3">
      <c r="A102" s="13" t="s">
        <v>30</v>
      </c>
      <c r="B102" s="14">
        <v>136185.4</v>
      </c>
      <c r="C102" s="14">
        <v>47571.45</v>
      </c>
      <c r="D102" s="15">
        <v>183756.84999999998</v>
      </c>
      <c r="E102" s="14">
        <v>0</v>
      </c>
      <c r="F102" s="14">
        <v>0</v>
      </c>
      <c r="G102" s="15">
        <v>183756.84999999998</v>
      </c>
    </row>
    <row r="103" spans="1:7" x14ac:dyDescent="0.3">
      <c r="A103" s="12" t="s">
        <v>31</v>
      </c>
      <c r="B103" s="11">
        <f>SUM(B104:B112)</f>
        <v>5311401.26</v>
      </c>
      <c r="C103" s="11">
        <f>SUM(C104:C112)</f>
        <v>4056546.52</v>
      </c>
      <c r="D103" s="11">
        <v>0</v>
      </c>
      <c r="E103" s="11">
        <f>SUM(E104:E112)</f>
        <v>2320</v>
      </c>
      <c r="F103" s="11">
        <f>SUM(F104:F112)</f>
        <v>0</v>
      </c>
      <c r="G103" s="11">
        <f>SUM(G104:G112)</f>
        <v>9365627.7799999993</v>
      </c>
    </row>
    <row r="104" spans="1:7" x14ac:dyDescent="0.3">
      <c r="A104" s="13" t="s">
        <v>32</v>
      </c>
      <c r="B104" s="14">
        <v>438439.72</v>
      </c>
      <c r="C104" s="14">
        <v>517897.56</v>
      </c>
      <c r="D104" s="15">
        <v>956337.28</v>
      </c>
      <c r="E104" s="14">
        <v>0</v>
      </c>
      <c r="F104" s="14">
        <v>0</v>
      </c>
      <c r="G104" s="15">
        <v>956337.28</v>
      </c>
    </row>
    <row r="105" spans="1:7" x14ac:dyDescent="0.3">
      <c r="A105" s="13" t="s">
        <v>33</v>
      </c>
      <c r="B105" s="14">
        <v>138999.9</v>
      </c>
      <c r="C105" s="14">
        <v>60000</v>
      </c>
      <c r="D105" s="15">
        <v>198999.9</v>
      </c>
      <c r="E105" s="14">
        <v>0</v>
      </c>
      <c r="F105" s="14">
        <v>0</v>
      </c>
      <c r="G105" s="15">
        <v>198999.9</v>
      </c>
    </row>
    <row r="106" spans="1:7" x14ac:dyDescent="0.3">
      <c r="A106" s="13" t="s">
        <v>34</v>
      </c>
      <c r="B106" s="14">
        <v>1905091.22</v>
      </c>
      <c r="C106" s="14">
        <v>1434568.22</v>
      </c>
      <c r="D106" s="15">
        <v>3339659.44</v>
      </c>
      <c r="E106" s="14">
        <v>0</v>
      </c>
      <c r="F106" s="14">
        <v>0</v>
      </c>
      <c r="G106" s="15">
        <v>3339659.44</v>
      </c>
    </row>
    <row r="107" spans="1:7" x14ac:dyDescent="0.3">
      <c r="A107" s="13" t="s">
        <v>35</v>
      </c>
      <c r="B107" s="14">
        <v>123500</v>
      </c>
      <c r="C107" s="14">
        <v>77707.3</v>
      </c>
      <c r="D107" s="15">
        <v>201207.3</v>
      </c>
      <c r="E107" s="14">
        <v>0</v>
      </c>
      <c r="F107" s="14">
        <v>0</v>
      </c>
      <c r="G107" s="15">
        <v>201207.3</v>
      </c>
    </row>
    <row r="108" spans="1:7" x14ac:dyDescent="0.3">
      <c r="A108" s="13" t="s">
        <v>36</v>
      </c>
      <c r="B108" s="14">
        <v>1745518.4</v>
      </c>
      <c r="C108" s="14">
        <v>1671848.53</v>
      </c>
      <c r="D108" s="15">
        <v>3417366.9299999997</v>
      </c>
      <c r="E108" s="14">
        <v>2320</v>
      </c>
      <c r="F108" s="14">
        <v>0</v>
      </c>
      <c r="G108" s="15">
        <v>3415046.9299999997</v>
      </c>
    </row>
    <row r="109" spans="1:7" x14ac:dyDescent="0.3">
      <c r="A109" s="13" t="s">
        <v>37</v>
      </c>
      <c r="B109" s="14">
        <v>55000</v>
      </c>
      <c r="C109" s="14">
        <v>90000</v>
      </c>
      <c r="D109" s="15">
        <v>145000</v>
      </c>
      <c r="E109" s="14">
        <v>0</v>
      </c>
      <c r="F109" s="14">
        <v>0</v>
      </c>
      <c r="G109" s="15">
        <v>145000</v>
      </c>
    </row>
    <row r="110" spans="1:7" x14ac:dyDescent="0.3">
      <c r="A110" s="13" t="s">
        <v>38</v>
      </c>
      <c r="B110" s="14">
        <v>40303.39</v>
      </c>
      <c r="C110" s="14">
        <v>118656.61</v>
      </c>
      <c r="D110" s="15">
        <v>158960</v>
      </c>
      <c r="E110" s="14">
        <v>0</v>
      </c>
      <c r="F110" s="14">
        <v>0</v>
      </c>
      <c r="G110" s="15">
        <v>158960</v>
      </c>
    </row>
    <row r="111" spans="1:7" x14ac:dyDescent="0.3">
      <c r="A111" s="13" t="s">
        <v>39</v>
      </c>
      <c r="B111" s="14">
        <v>15000</v>
      </c>
      <c r="C111" s="14">
        <v>19140</v>
      </c>
      <c r="D111" s="15">
        <v>34140</v>
      </c>
      <c r="E111" s="14">
        <v>0</v>
      </c>
      <c r="F111" s="14">
        <v>0</v>
      </c>
      <c r="G111" s="15">
        <v>34140</v>
      </c>
    </row>
    <row r="112" spans="1:7" x14ac:dyDescent="0.3">
      <c r="A112" s="13" t="s">
        <v>40</v>
      </c>
      <c r="B112" s="14">
        <v>849548.63</v>
      </c>
      <c r="C112" s="14">
        <v>66728.3</v>
      </c>
      <c r="D112" s="15">
        <v>916276.93</v>
      </c>
      <c r="E112" s="14">
        <v>0</v>
      </c>
      <c r="F112" s="14">
        <v>0</v>
      </c>
      <c r="G112" s="15">
        <v>916276.93</v>
      </c>
    </row>
    <row r="113" spans="1:7" x14ac:dyDescent="0.3">
      <c r="A113" s="12" t="s">
        <v>41</v>
      </c>
      <c r="B113" s="11">
        <f t="shared" ref="B113:G113" si="19">SUM(B114:B122)</f>
        <v>0</v>
      </c>
      <c r="C113" s="11">
        <f t="shared" si="19"/>
        <v>0</v>
      </c>
      <c r="D113" s="11">
        <f t="shared" si="19"/>
        <v>0</v>
      </c>
      <c r="E113" s="11">
        <f t="shared" si="19"/>
        <v>0</v>
      </c>
      <c r="F113" s="11">
        <f t="shared" si="19"/>
        <v>0</v>
      </c>
      <c r="G113" s="11">
        <f t="shared" si="19"/>
        <v>0</v>
      </c>
    </row>
    <row r="114" spans="1:7" x14ac:dyDescent="0.3">
      <c r="A114" s="13" t="s">
        <v>42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f>D114-E114</f>
        <v>0</v>
      </c>
    </row>
    <row r="115" spans="1:7" x14ac:dyDescent="0.3">
      <c r="A115" s="13" t="s">
        <v>43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f t="shared" ref="G115:G122" si="20">D115-E115</f>
        <v>0</v>
      </c>
    </row>
    <row r="116" spans="1:7" x14ac:dyDescent="0.3">
      <c r="A116" s="13" t="s">
        <v>44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f t="shared" si="20"/>
        <v>0</v>
      </c>
    </row>
    <row r="117" spans="1:7" x14ac:dyDescent="0.3">
      <c r="A117" s="13" t="s">
        <v>45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f t="shared" si="20"/>
        <v>0</v>
      </c>
    </row>
    <row r="118" spans="1:7" x14ac:dyDescent="0.3">
      <c r="A118" s="13" t="s">
        <v>46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f t="shared" si="20"/>
        <v>0</v>
      </c>
    </row>
    <row r="119" spans="1:7" x14ac:dyDescent="0.3">
      <c r="A119" s="13" t="s">
        <v>47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f t="shared" si="20"/>
        <v>0</v>
      </c>
    </row>
    <row r="120" spans="1:7" x14ac:dyDescent="0.3">
      <c r="A120" s="13" t="s">
        <v>48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f t="shared" si="20"/>
        <v>0</v>
      </c>
    </row>
    <row r="121" spans="1:7" x14ac:dyDescent="0.3">
      <c r="A121" s="13" t="s">
        <v>49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f t="shared" si="20"/>
        <v>0</v>
      </c>
    </row>
    <row r="122" spans="1:7" x14ac:dyDescent="0.3">
      <c r="A122" s="13" t="s">
        <v>50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f t="shared" si="20"/>
        <v>0</v>
      </c>
    </row>
    <row r="123" spans="1:7" x14ac:dyDescent="0.3">
      <c r="A123" s="12" t="s">
        <v>51</v>
      </c>
      <c r="B123" s="11">
        <f t="shared" ref="B123:G123" si="21">SUM(B124:B132)</f>
        <v>0</v>
      </c>
      <c r="C123" s="11">
        <f t="shared" si="21"/>
        <v>0</v>
      </c>
      <c r="D123" s="11">
        <f t="shared" si="21"/>
        <v>0</v>
      </c>
      <c r="E123" s="11">
        <f t="shared" si="21"/>
        <v>0</v>
      </c>
      <c r="F123" s="11">
        <f t="shared" si="21"/>
        <v>0</v>
      </c>
      <c r="G123" s="11">
        <f t="shared" si="21"/>
        <v>0</v>
      </c>
    </row>
    <row r="124" spans="1:7" x14ac:dyDescent="0.3">
      <c r="A124" s="13" t="s">
        <v>52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f>D124-E124</f>
        <v>0</v>
      </c>
    </row>
    <row r="125" spans="1:7" x14ac:dyDescent="0.3">
      <c r="A125" s="13" t="s">
        <v>53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f t="shared" ref="G125:G132" si="22">D125-E125</f>
        <v>0</v>
      </c>
    </row>
    <row r="126" spans="1:7" x14ac:dyDescent="0.3">
      <c r="A126" s="13" t="s">
        <v>54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f t="shared" si="22"/>
        <v>0</v>
      </c>
    </row>
    <row r="127" spans="1:7" x14ac:dyDescent="0.3">
      <c r="A127" s="13" t="s">
        <v>55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f t="shared" si="22"/>
        <v>0</v>
      </c>
    </row>
    <row r="128" spans="1:7" x14ac:dyDescent="0.3">
      <c r="A128" s="13" t="s">
        <v>56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f t="shared" si="22"/>
        <v>0</v>
      </c>
    </row>
    <row r="129" spans="1:7" x14ac:dyDescent="0.3">
      <c r="A129" s="13" t="s">
        <v>57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f t="shared" si="22"/>
        <v>0</v>
      </c>
    </row>
    <row r="130" spans="1:7" x14ac:dyDescent="0.3">
      <c r="A130" s="13" t="s">
        <v>58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f t="shared" si="22"/>
        <v>0</v>
      </c>
    </row>
    <row r="131" spans="1:7" x14ac:dyDescent="0.3">
      <c r="A131" s="13" t="s">
        <v>59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f t="shared" si="22"/>
        <v>0</v>
      </c>
    </row>
    <row r="132" spans="1:7" x14ac:dyDescent="0.3">
      <c r="A132" s="13" t="s">
        <v>60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f t="shared" si="22"/>
        <v>0</v>
      </c>
    </row>
    <row r="133" spans="1:7" x14ac:dyDescent="0.3">
      <c r="A133" s="12" t="s">
        <v>61</v>
      </c>
      <c r="B133" s="11">
        <f t="shared" ref="B133:G133" si="23">SUM(B134:B136)</f>
        <v>0</v>
      </c>
      <c r="C133" s="11">
        <f t="shared" si="23"/>
        <v>0</v>
      </c>
      <c r="D133" s="11">
        <f t="shared" si="23"/>
        <v>0</v>
      </c>
      <c r="E133" s="11">
        <f t="shared" si="23"/>
        <v>0</v>
      </c>
      <c r="F133" s="11">
        <f t="shared" si="23"/>
        <v>0</v>
      </c>
      <c r="G133" s="11">
        <f t="shared" si="23"/>
        <v>0</v>
      </c>
    </row>
    <row r="134" spans="1:7" x14ac:dyDescent="0.3">
      <c r="A134" s="13" t="s">
        <v>62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f>D134-E134</f>
        <v>0</v>
      </c>
    </row>
    <row r="135" spans="1:7" x14ac:dyDescent="0.3">
      <c r="A135" s="13" t="s">
        <v>63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f t="shared" ref="G135:G136" si="24">D135-E135</f>
        <v>0</v>
      </c>
    </row>
    <row r="136" spans="1:7" x14ac:dyDescent="0.3">
      <c r="A136" s="13" t="s">
        <v>64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f t="shared" si="24"/>
        <v>0</v>
      </c>
    </row>
    <row r="137" spans="1:7" x14ac:dyDescent="0.3">
      <c r="A137" s="12" t="s">
        <v>65</v>
      </c>
      <c r="B137" s="11">
        <f t="shared" ref="B137:G137" si="25">SUM(B138:B142,B144:B145)</f>
        <v>0</v>
      </c>
      <c r="C137" s="11">
        <f t="shared" si="25"/>
        <v>0</v>
      </c>
      <c r="D137" s="11">
        <f t="shared" si="25"/>
        <v>0</v>
      </c>
      <c r="E137" s="11">
        <f t="shared" si="25"/>
        <v>0</v>
      </c>
      <c r="F137" s="11">
        <f t="shared" si="25"/>
        <v>0</v>
      </c>
      <c r="G137" s="11">
        <f t="shared" si="25"/>
        <v>0</v>
      </c>
    </row>
    <row r="138" spans="1:7" x14ac:dyDescent="0.3">
      <c r="A138" s="13" t="s">
        <v>66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f>D138-E138</f>
        <v>0</v>
      </c>
    </row>
    <row r="139" spans="1:7" x14ac:dyDescent="0.3">
      <c r="A139" s="13" t="s">
        <v>67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f t="shared" ref="G139:G145" si="26">D139-E139</f>
        <v>0</v>
      </c>
    </row>
    <row r="140" spans="1:7" x14ac:dyDescent="0.3">
      <c r="A140" s="13" t="s">
        <v>68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f t="shared" si="26"/>
        <v>0</v>
      </c>
    </row>
    <row r="141" spans="1:7" x14ac:dyDescent="0.3">
      <c r="A141" s="13" t="s">
        <v>69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f t="shared" si="26"/>
        <v>0</v>
      </c>
    </row>
    <row r="142" spans="1:7" x14ac:dyDescent="0.3">
      <c r="A142" s="13" t="s">
        <v>70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f t="shared" si="26"/>
        <v>0</v>
      </c>
    </row>
    <row r="143" spans="1:7" x14ac:dyDescent="0.3">
      <c r="A143" s="13" t="s">
        <v>71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f t="shared" si="26"/>
        <v>0</v>
      </c>
    </row>
    <row r="144" spans="1:7" x14ac:dyDescent="0.3">
      <c r="A144" s="13" t="s">
        <v>72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f t="shared" si="26"/>
        <v>0</v>
      </c>
    </row>
    <row r="145" spans="1:7" x14ac:dyDescent="0.3">
      <c r="A145" s="13" t="s">
        <v>73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f t="shared" si="26"/>
        <v>0</v>
      </c>
    </row>
    <row r="146" spans="1:7" x14ac:dyDescent="0.3">
      <c r="A146" s="12" t="s">
        <v>74</v>
      </c>
      <c r="B146" s="11">
        <f t="shared" ref="B146:G146" si="27">SUM(B147:B149)</f>
        <v>0</v>
      </c>
      <c r="C146" s="11">
        <f t="shared" si="27"/>
        <v>0</v>
      </c>
      <c r="D146" s="11">
        <f t="shared" si="27"/>
        <v>0</v>
      </c>
      <c r="E146" s="11">
        <f t="shared" si="27"/>
        <v>0</v>
      </c>
      <c r="F146" s="11">
        <f t="shared" si="27"/>
        <v>0</v>
      </c>
      <c r="G146" s="11">
        <f t="shared" si="27"/>
        <v>0</v>
      </c>
    </row>
    <row r="147" spans="1:7" x14ac:dyDescent="0.3">
      <c r="A147" s="13" t="s">
        <v>75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f>D147-E147</f>
        <v>0</v>
      </c>
    </row>
    <row r="148" spans="1:7" x14ac:dyDescent="0.3">
      <c r="A148" s="13" t="s">
        <v>76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f t="shared" ref="G148:G149" si="28">D148-E148</f>
        <v>0</v>
      </c>
    </row>
    <row r="149" spans="1:7" x14ac:dyDescent="0.3">
      <c r="A149" s="13" t="s">
        <v>77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f t="shared" si="28"/>
        <v>0</v>
      </c>
    </row>
    <row r="150" spans="1:7" x14ac:dyDescent="0.3">
      <c r="A150" s="12" t="s">
        <v>78</v>
      </c>
      <c r="B150" s="11">
        <f t="shared" ref="B150:G150" si="29">SUM(B151:B157)</f>
        <v>0</v>
      </c>
      <c r="C150" s="11">
        <f t="shared" si="29"/>
        <v>0</v>
      </c>
      <c r="D150" s="11">
        <f t="shared" si="29"/>
        <v>0</v>
      </c>
      <c r="E150" s="11">
        <f t="shared" si="29"/>
        <v>0</v>
      </c>
      <c r="F150" s="11">
        <f t="shared" si="29"/>
        <v>0</v>
      </c>
      <c r="G150" s="11">
        <f t="shared" si="29"/>
        <v>0</v>
      </c>
    </row>
    <row r="151" spans="1:7" x14ac:dyDescent="0.3">
      <c r="A151" s="13" t="s">
        <v>79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f>D151-E151</f>
        <v>0</v>
      </c>
    </row>
    <row r="152" spans="1:7" x14ac:dyDescent="0.3">
      <c r="A152" s="13" t="s">
        <v>80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f t="shared" ref="G152:G157" si="30">D152-E152</f>
        <v>0</v>
      </c>
    </row>
    <row r="153" spans="1:7" x14ac:dyDescent="0.3">
      <c r="A153" s="13" t="s">
        <v>81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f t="shared" si="30"/>
        <v>0</v>
      </c>
    </row>
    <row r="154" spans="1:7" x14ac:dyDescent="0.3">
      <c r="A154" s="19" t="s">
        <v>82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f t="shared" si="30"/>
        <v>0</v>
      </c>
    </row>
    <row r="155" spans="1:7" x14ac:dyDescent="0.3">
      <c r="A155" s="13" t="s">
        <v>83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f t="shared" si="30"/>
        <v>0</v>
      </c>
    </row>
    <row r="156" spans="1:7" x14ac:dyDescent="0.3">
      <c r="A156" s="13" t="s">
        <v>84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f t="shared" si="30"/>
        <v>0</v>
      </c>
    </row>
    <row r="157" spans="1:7" x14ac:dyDescent="0.3">
      <c r="A157" s="13" t="s">
        <v>85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f t="shared" si="30"/>
        <v>0</v>
      </c>
    </row>
    <row r="158" spans="1:7" x14ac:dyDescent="0.3">
      <c r="A158" s="20"/>
      <c r="B158" s="21"/>
      <c r="C158" s="21"/>
      <c r="D158" s="21"/>
      <c r="E158" s="21"/>
      <c r="F158" s="21"/>
      <c r="G158" s="21"/>
    </row>
    <row r="159" spans="1:7" x14ac:dyDescent="0.3">
      <c r="A159" s="22" t="s">
        <v>87</v>
      </c>
      <c r="B159" s="23">
        <f t="shared" ref="B159:G159" si="31">B9+B84</f>
        <v>60711324.310000002</v>
      </c>
      <c r="C159" s="23">
        <f t="shared" si="31"/>
        <v>4321961.4800000004</v>
      </c>
      <c r="D159" s="23">
        <f t="shared" si="31"/>
        <v>55665338.009999998</v>
      </c>
      <c r="E159" s="23">
        <f t="shared" si="31"/>
        <v>10483971.030000001</v>
      </c>
      <c r="F159" s="23">
        <f t="shared" si="31"/>
        <v>10478268.030000001</v>
      </c>
      <c r="G159" s="23">
        <f t="shared" si="31"/>
        <v>54549314.75999999</v>
      </c>
    </row>
    <row r="160" spans="1:7" x14ac:dyDescent="0.3">
      <c r="A160" s="24"/>
      <c r="B160" s="25"/>
      <c r="C160" s="25"/>
      <c r="D160" s="25"/>
      <c r="E160" s="25"/>
      <c r="F160" s="25"/>
      <c r="G160" s="25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2023-05-05T22:23:15Z</dcterms:created>
  <dcterms:modified xsi:type="dcterms:W3CDTF">2023-05-05T22:27:28Z</dcterms:modified>
</cp:coreProperties>
</file>